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80" windowHeight="7050" activeTab="0"/>
  </bookViews>
  <sheets>
    <sheet name="SIMULADOR CERTIFICADOS TESOURO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<sst xmlns="http://schemas.openxmlformats.org/spreadsheetml/2006/main" count="42" uniqueCount="38">
  <si>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Simulador para CERTIFICADOS DO TESOURO</t>
  </si>
  <si>
    <t>Investimento mínimo de 1000€ e máximo de 1 milhão</t>
  </si>
  <si>
    <t>Taxas em vigor para subscrições efectuadas em:</t>
  </si>
  <si>
    <t>Na maturidade (10º aniversário)</t>
  </si>
  <si>
    <t>Até ao 5º aniversário (exclusive)</t>
  </si>
  <si>
    <t>Do 5º ao 10º aniversário (exclusive)</t>
  </si>
  <si>
    <t>Brutas</t>
  </si>
  <si>
    <t>Líquidas</t>
  </si>
  <si>
    <t>Subscrições efectuadas em (escolha o mês)</t>
  </si>
  <si>
    <r>
      <t>Produzido e actualizado pelo</t>
    </r>
    <r>
      <rPr>
        <i/>
        <u val="single"/>
        <sz val="14"/>
        <color indexed="12"/>
        <rFont val="Calibri"/>
        <family val="2"/>
      </rPr>
      <t xml:space="preserve"> </t>
    </r>
    <r>
      <rPr>
        <b/>
        <i/>
        <u val="single"/>
        <sz val="14"/>
        <color indexed="12"/>
        <rFont val="Calibri"/>
        <family val="2"/>
      </rPr>
      <t>Economia &amp; Finanças</t>
    </r>
    <r>
      <rPr>
        <i/>
        <u val="single"/>
        <sz val="11"/>
        <color indexed="12"/>
        <rFont val="Calibri"/>
        <family val="2"/>
      </rPr>
      <t xml:space="preserve"> com base nas taxas divulgadas pelo IGCP</t>
    </r>
  </si>
  <si>
    <t>Taxas de juro (%)</t>
  </si>
  <si>
    <t>Indique o Montante Investido (€)</t>
  </si>
  <si>
    <t>O resgate fora dos aniversários implica a perda dos juros decorridos desde o último aniversário</t>
  </si>
  <si>
    <t>Não nos responsabilizamos por potenciais danos que versões alteradas do ficheiro original possam provocar nos equipamentos dos utilizadores</t>
  </si>
  <si>
    <t>Legislação sobre os Certificados do Tesouro (clique aqui para conhecer as condições)</t>
  </si>
  <si>
    <t>Taxa liberatória de IRS (%)</t>
  </si>
  <si>
    <t>Leia o AVISO</t>
  </si>
  <si>
    <t>Indique o Prazo do investimento escolhendo a Data em que pretende resgatar o investimento</t>
  </si>
  <si>
    <t>Montante líquido aproximado a receber com juros  no final do prazo (€)</t>
  </si>
  <si>
    <t>Elaborado por:</t>
  </si>
  <si>
    <t>Economia &amp; Finanças</t>
  </si>
  <si>
    <t>Visite-nos regularmente através do:</t>
  </si>
  <si>
    <t>E-Mail</t>
  </si>
  <si>
    <t>Facebook</t>
  </si>
  <si>
    <t>Twitter</t>
  </si>
  <si>
    <t>RSS</t>
  </si>
  <si>
    <t>Ou siga-nos via RSS.</t>
  </si>
  <si>
    <t>Receba-nos no Facebook</t>
  </si>
  <si>
    <t>Siga-nos no twitter</t>
  </si>
  <si>
    <t>Receba uma actualização diária das novidades</t>
  </si>
  <si>
    <t>Versão Beta - comunique-nos algum erro</t>
  </si>
  <si>
    <t>PREENCHA AS CÉLULAS A AMARELO - CONSULTE OS RESULTADOS NAS CÉLULAS A VERDE</t>
  </si>
  <si>
    <t>Os Certificados de Tesouro não podem ser mobilizados nos primeiros 6 meses após a sua constituição e atingem a maturidade no 10º aniversário - 120º mês</t>
  </si>
  <si>
    <r>
      <rPr>
        <b/>
        <u val="single"/>
        <sz val="11"/>
        <color indexed="12"/>
        <rFont val="Calibri"/>
        <family val="2"/>
      </rPr>
      <t xml:space="preserve">AVISO: </t>
    </r>
    <r>
      <rPr>
        <u val="single"/>
        <sz val="11"/>
        <color indexed="12"/>
        <rFont val="Calibri"/>
        <family val="2"/>
      </rPr>
      <t>apesar dos esforços no sentido de garantir a maior precisão e actualização possível, é possível que o simulador possa conter erros.Se tal se verificar pedimos desde já desculpa e convida-mo-lo a enviar-nos nota dos erros detectados (</t>
    </r>
    <r>
      <rPr>
        <b/>
        <u val="single"/>
        <sz val="11"/>
        <color indexed="12"/>
        <rFont val="Calibri"/>
        <family val="2"/>
      </rPr>
      <t>clique em cima deste texto</t>
    </r>
    <r>
      <rPr>
        <u val="single"/>
        <sz val="11"/>
        <color indexed="12"/>
        <rFont val="Calibri"/>
        <family val="2"/>
      </rPr>
      <t>). Em todo o caso, recomendamos sempre que confirme oficialmente as simulações que pretende junto de quem tem a responsabilidade formal.</t>
    </r>
  </si>
  <si>
    <t>Sìtio do IGCP</t>
  </si>
  <si>
    <t>Volte ao início</t>
  </si>
  <si>
    <t>Taxa Anual Nominal Bruta (%) - juros não capitalizados</t>
  </si>
  <si>
    <t>Taxa Anual Nominal Líquida (%) - juros não capitalizados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</si>
</sst>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mmmm\ yy;@"/>
    <numFmt numFmtId="165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i/>
      <u val="single"/>
      <sz val="11"/>
      <color indexed="12"/>
      <name val="Calibri"/>
      <family val="2"/>
    </font>
    <font>
      <i/>
      <u val="single"/>
      <sz val="14"/>
      <color indexed="12"/>
      <name val="Calibri"/>
      <family val="2"/>
    </font>
    <font>
      <b/>
      <i/>
      <u val="single"/>
      <sz val="14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57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b/>
      <u val="single"/>
      <sz val="10"/>
      <color indexed="13"/>
      <name val="Calibri"/>
      <family val="2"/>
    </font>
    <font>
      <i/>
      <sz val="10"/>
      <color indexed="8"/>
      <name val="Calibri"/>
      <family val="2"/>
    </font>
    <font>
      <b/>
      <i/>
      <u val="single"/>
      <sz val="11"/>
      <color indexed="10"/>
      <name val="Calibri"/>
      <family val="2"/>
    </font>
    <font>
      <b/>
      <sz val="12"/>
      <name val="Calibri"/>
      <family val="2"/>
    </font>
    <font>
      <b/>
      <i/>
      <u val="single"/>
      <sz val="11"/>
      <color indexed="12"/>
      <name val="Calibri"/>
      <family val="2"/>
    </font>
    <font>
      <b/>
      <sz val="20"/>
      <color indexed="8"/>
      <name val="Calibri"/>
      <family val="2"/>
    </font>
    <font>
      <b/>
      <i/>
      <u val="single"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i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i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17" fontId="7" fillId="33" borderId="11" xfId="0" applyNumberFormat="1" applyFont="1" applyFill="1" applyBorder="1" applyAlignment="1">
      <alignment/>
    </xf>
    <xf numFmtId="17" fontId="7" fillId="33" borderId="13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 wrapText="1"/>
    </xf>
    <xf numFmtId="0" fontId="16" fillId="34" borderId="19" xfId="0" applyFont="1" applyFill="1" applyBorder="1" applyAlignment="1">
      <alignment/>
    </xf>
    <xf numFmtId="0" fontId="17" fillId="34" borderId="19" xfId="0" applyFont="1" applyFill="1" applyBorder="1" applyAlignment="1">
      <alignment/>
    </xf>
    <xf numFmtId="0" fontId="19" fillId="0" borderId="0" xfId="0" applyFont="1" applyAlignment="1">
      <alignment/>
    </xf>
    <xf numFmtId="0" fontId="21" fillId="35" borderId="0" xfId="0" applyFont="1" applyFill="1" applyAlignment="1">
      <alignment/>
    </xf>
    <xf numFmtId="0" fontId="43" fillId="36" borderId="0" xfId="0" applyFont="1" applyFill="1" applyAlignment="1">
      <alignment/>
    </xf>
    <xf numFmtId="0" fontId="43" fillId="0" borderId="0" xfId="0" applyFont="1" applyAlignment="1">
      <alignment/>
    </xf>
    <xf numFmtId="0" fontId="20" fillId="0" borderId="0" xfId="52" applyFont="1" applyAlignment="1" applyProtection="1">
      <alignment/>
      <protection locked="0"/>
    </xf>
    <xf numFmtId="0" fontId="18" fillId="34" borderId="19" xfId="52" applyFont="1" applyFill="1" applyBorder="1" applyAlignment="1" applyProtection="1">
      <alignment horizontal="center" vertical="center"/>
      <protection locked="0"/>
    </xf>
    <xf numFmtId="0" fontId="57" fillId="33" borderId="17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164" fontId="59" fillId="37" borderId="20" xfId="0" applyNumberFormat="1" applyFont="1" applyFill="1" applyBorder="1" applyAlignment="1" applyProtection="1">
      <alignment/>
      <protection locked="0"/>
    </xf>
    <xf numFmtId="0" fontId="58" fillId="37" borderId="20" xfId="0" applyFont="1" applyFill="1" applyBorder="1" applyAlignment="1" applyProtection="1">
      <alignment/>
      <protection locked="0"/>
    </xf>
    <xf numFmtId="0" fontId="58" fillId="0" borderId="0" xfId="0" applyFont="1" applyAlignment="1">
      <alignment/>
    </xf>
    <xf numFmtId="0" fontId="60" fillId="35" borderId="0" xfId="0" applyFont="1" applyFill="1" applyAlignment="1">
      <alignment/>
    </xf>
    <xf numFmtId="2" fontId="61" fillId="0" borderId="0" xfId="0" applyNumberFormat="1" applyFont="1" applyAlignment="1">
      <alignment/>
    </xf>
    <xf numFmtId="0" fontId="3" fillId="0" borderId="0" xfId="52" applyFont="1" applyAlignment="1" applyProtection="1">
      <alignment horizontal="left" vertical="center"/>
      <protection locked="0"/>
    </xf>
    <xf numFmtId="165" fontId="11" fillId="33" borderId="12" xfId="0" applyNumberFormat="1" applyFont="1" applyFill="1" applyBorder="1" applyAlignment="1">
      <alignment horizontal="center"/>
    </xf>
    <xf numFmtId="0" fontId="18" fillId="34" borderId="21" xfId="52" applyFont="1" applyFill="1" applyBorder="1" applyAlignment="1" applyProtection="1">
      <alignment horizontal="center" vertical="center"/>
      <protection/>
    </xf>
    <xf numFmtId="0" fontId="18" fillId="34" borderId="22" xfId="52" applyFont="1" applyFill="1" applyBorder="1" applyAlignment="1" applyProtection="1">
      <alignment horizontal="center" vertical="center"/>
      <protection/>
    </xf>
    <xf numFmtId="0" fontId="24" fillId="38" borderId="0" xfId="52" applyFont="1" applyFill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0" fontId="8" fillId="39" borderId="0" xfId="0" applyFont="1" applyFill="1" applyAlignment="1">
      <alignment horizontal="center"/>
    </xf>
    <xf numFmtId="0" fontId="4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center"/>
      <protection locked="0"/>
    </xf>
    <xf numFmtId="0" fontId="16" fillId="34" borderId="21" xfId="0" applyFont="1" applyFill="1" applyBorder="1" applyAlignment="1">
      <alignment horizontal="center"/>
    </xf>
    <xf numFmtId="0" fontId="16" fillId="34" borderId="23" xfId="0" applyFont="1" applyFill="1" applyBorder="1" applyAlignment="1">
      <alignment horizontal="center"/>
    </xf>
    <xf numFmtId="0" fontId="16" fillId="34" borderId="22" xfId="0" applyFont="1" applyFill="1" applyBorder="1" applyAlignment="1">
      <alignment horizontal="center"/>
    </xf>
    <xf numFmtId="0" fontId="22" fillId="0" borderId="0" xfId="52" applyFont="1" applyAlignment="1" applyProtection="1">
      <alignment horizontal="center"/>
      <protection locked="0"/>
    </xf>
    <xf numFmtId="0" fontId="16" fillId="34" borderId="19" xfId="0" applyFont="1" applyFill="1" applyBorder="1" applyAlignment="1">
      <alignment horizontal="left" wrapText="1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0" xfId="52" applyNumberFormat="1" applyAlignment="1" applyProtection="1">
      <alignment horizontal="left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onomiafinancas.com/" TargetMode="External" /><Relationship Id="rId2" Type="http://schemas.openxmlformats.org/officeDocument/2006/relationships/hyperlink" Target="http://dre.pt/pdf1sdip/2010/06/11200/0197701979.pdf" TargetMode="External" /><Relationship Id="rId3" Type="http://schemas.openxmlformats.org/officeDocument/2006/relationships/hyperlink" Target="http://economiafinancas.com/2010/06/certificados-do-tesouro-novo-produto-de-poupanca-para-familias-a-partir-de-julho/#more-5592" TargetMode="External" /><Relationship Id="rId4" Type="http://schemas.openxmlformats.org/officeDocument/2006/relationships/hyperlink" Target="http://economiafinancas.com/caixa-sugestoes/" TargetMode="External" /><Relationship Id="rId5" Type="http://schemas.openxmlformats.org/officeDocument/2006/relationships/hyperlink" Target="http://www.facebook.com/pages/Lisbon-Portugal/Economia-e-Financas/165057158749" TargetMode="External" /><Relationship Id="rId6" Type="http://schemas.openxmlformats.org/officeDocument/2006/relationships/hyperlink" Target="http://feedburner.google.com/fb/a/mailverify?uri=EconomiaFinancas&amp;loc=pt_BR" TargetMode="External" /><Relationship Id="rId7" Type="http://schemas.openxmlformats.org/officeDocument/2006/relationships/hyperlink" Target="http://twitter.com/EcoFinT" TargetMode="External" /><Relationship Id="rId8" Type="http://schemas.openxmlformats.org/officeDocument/2006/relationships/hyperlink" Target="http://feeds.feedburner.com/EconomiaFinancas" TargetMode="External" /><Relationship Id="rId9" Type="http://schemas.openxmlformats.org/officeDocument/2006/relationships/hyperlink" Target="http://economiafinancas.com/" TargetMode="External" /><Relationship Id="rId10" Type="http://schemas.openxmlformats.org/officeDocument/2006/relationships/hyperlink" Target="http://economiafinancas.com/caixa-sugestoes/" TargetMode="External" /><Relationship Id="rId11" Type="http://schemas.openxmlformats.org/officeDocument/2006/relationships/hyperlink" Target="http://www.igcp.pt/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9"/>
  <sheetViews>
    <sheetView showGridLines="0" tabSelected="1" zoomScalePageLayoutView="0" workbookViewId="0" topLeftCell="A4">
      <selection activeCell="K9" sqref="K9"/>
    </sheetView>
  </sheetViews>
  <sheetFormatPr defaultColWidth="9.140625" defaultRowHeight="15"/>
  <cols>
    <col min="1" max="1" width="10.7109375" style="0" customWidth="1"/>
    <col min="2" max="2" width="11.8515625" style="0" customWidth="1"/>
    <col min="3" max="3" width="8.00390625" style="0" customWidth="1"/>
    <col min="4" max="4" width="3.421875" style="0" customWidth="1"/>
    <col min="5" max="5" width="25.7109375" style="2" customWidth="1"/>
    <col min="6" max="6" width="12.57421875" style="3" bestFit="1" customWidth="1"/>
    <col min="7" max="7" width="18.421875" style="2" bestFit="1" customWidth="1"/>
    <col min="8" max="8" width="17.00390625" style="2" customWidth="1"/>
    <col min="9" max="9" width="17.00390625" style="0" customWidth="1"/>
    <col min="10" max="11" width="18.421875" style="0" customWidth="1"/>
    <col min="12" max="12" width="12.140625" style="0" bestFit="1" customWidth="1"/>
  </cols>
  <sheetData>
    <row r="1" spans="1:11" ht="26.25">
      <c r="A1" s="49" t="s">
        <v>30</v>
      </c>
      <c r="B1" s="49"/>
      <c r="C1" s="49"/>
      <c r="D1" s="49"/>
      <c r="E1" s="50" t="s">
        <v>0</v>
      </c>
      <c r="F1" s="50"/>
      <c r="G1" s="50"/>
      <c r="H1" s="50"/>
      <c r="I1" s="50"/>
      <c r="J1" s="50"/>
      <c r="K1" s="50"/>
    </row>
    <row r="2" spans="5:11" ht="15">
      <c r="E2" s="51" t="s">
        <v>31</v>
      </c>
      <c r="F2" s="51"/>
      <c r="G2" s="51"/>
      <c r="H2" s="51"/>
      <c r="I2" s="51"/>
      <c r="J2" s="51"/>
      <c r="K2" s="51"/>
    </row>
    <row r="3" spans="1:8" ht="15">
      <c r="A3" s="27" t="s">
        <v>19</v>
      </c>
      <c r="B3" s="47" t="s">
        <v>20</v>
      </c>
      <c r="C3" s="48"/>
      <c r="D3" s="24"/>
      <c r="E3"/>
      <c r="F3"/>
      <c r="G3"/>
      <c r="H3"/>
    </row>
    <row r="4" spans="1:11" ht="18.75">
      <c r="A4" s="54" t="s">
        <v>21</v>
      </c>
      <c r="B4" s="55"/>
      <c r="C4" s="56"/>
      <c r="D4" s="24"/>
      <c r="E4" s="52" t="s">
        <v>9</v>
      </c>
      <c r="F4" s="52"/>
      <c r="G4" s="52"/>
      <c r="H4" s="52"/>
      <c r="I4" s="52"/>
      <c r="J4" s="52"/>
      <c r="K4" s="52"/>
    </row>
    <row r="5" spans="1:11" ht="27.75" customHeight="1">
      <c r="A5" s="34" t="s">
        <v>22</v>
      </c>
      <c r="B5" s="58" t="s">
        <v>29</v>
      </c>
      <c r="C5" s="58"/>
      <c r="D5" s="26"/>
      <c r="E5" s="57" t="s">
        <v>16</v>
      </c>
      <c r="F5" s="57"/>
      <c r="G5" s="57"/>
      <c r="H5" s="57"/>
      <c r="I5" s="57"/>
      <c r="J5" s="57"/>
      <c r="K5" s="57"/>
    </row>
    <row r="6" spans="1:4" ht="15">
      <c r="A6" s="34" t="s">
        <v>23</v>
      </c>
      <c r="B6" s="27" t="s">
        <v>27</v>
      </c>
      <c r="C6" s="27"/>
      <c r="D6" s="24"/>
    </row>
    <row r="7" spans="1:15" ht="15">
      <c r="A7" s="34" t="s">
        <v>24</v>
      </c>
      <c r="B7" s="27" t="s">
        <v>28</v>
      </c>
      <c r="C7" s="27"/>
      <c r="D7" s="24"/>
      <c r="E7" s="53" t="s">
        <v>14</v>
      </c>
      <c r="F7" s="53"/>
      <c r="G7" s="53"/>
      <c r="H7" s="53"/>
      <c r="I7" s="53"/>
      <c r="J7" s="53"/>
      <c r="K7" s="53"/>
      <c r="O7" s="39"/>
    </row>
    <row r="8" spans="1:17" s="2" customFormat="1" ht="15.75" thickBot="1">
      <c r="A8" s="34" t="s">
        <v>25</v>
      </c>
      <c r="B8" s="27" t="s">
        <v>26</v>
      </c>
      <c r="C8" s="28"/>
      <c r="D8" s="25"/>
      <c r="J8" s="38"/>
      <c r="K8" s="38"/>
      <c r="L8" s="39"/>
      <c r="M8" s="38"/>
      <c r="N8" s="38"/>
      <c r="O8" s="39"/>
      <c r="P8"/>
      <c r="Q8"/>
    </row>
    <row r="9" spans="5:15" ht="16.5" thickBot="1">
      <c r="E9" s="22" t="s">
        <v>8</v>
      </c>
      <c r="J9" s="39"/>
      <c r="K9" s="40">
        <v>40634</v>
      </c>
      <c r="L9" s="36">
        <f>VLOOKUP(K9,$E$25:$F$175,2,FALSE)</f>
        <v>1.95</v>
      </c>
      <c r="M9" s="36">
        <f>VLOOKUP(K9,$E$25:$H$175,4,FALSE)</f>
        <v>6.8</v>
      </c>
      <c r="N9" s="36">
        <f>VLOOKUP(K9,$E$25:$J$175,6,FALSE)</f>
        <v>7.1</v>
      </c>
      <c r="O9" s="39"/>
    </row>
    <row r="10" spans="10:15" ht="15.75" thickBot="1">
      <c r="J10" s="39"/>
      <c r="K10" s="39"/>
      <c r="L10" s="36"/>
      <c r="M10" s="36"/>
      <c r="N10" s="36"/>
      <c r="O10" s="39"/>
    </row>
    <row r="11" spans="5:15" ht="16.5" thickBot="1">
      <c r="E11" s="22" t="s">
        <v>11</v>
      </c>
      <c r="J11" s="39"/>
      <c r="K11" s="41">
        <v>1000</v>
      </c>
      <c r="L11" s="36"/>
      <c r="M11" s="36"/>
      <c r="N11" s="36"/>
      <c r="O11" s="39"/>
    </row>
    <row r="12" spans="1:15" ht="15.75" thickBot="1">
      <c r="A12" s="45" t="s">
        <v>34</v>
      </c>
      <c r="E12" s="29" t="s">
        <v>1</v>
      </c>
      <c r="J12" s="39"/>
      <c r="K12" s="39"/>
      <c r="L12" s="36"/>
      <c r="M12" s="36"/>
      <c r="N12" s="36"/>
      <c r="O12" s="39"/>
    </row>
    <row r="13" spans="5:15" ht="16.5" thickBot="1">
      <c r="E13" s="22" t="s">
        <v>17</v>
      </c>
      <c r="J13" s="39"/>
      <c r="K13" s="40">
        <v>44287</v>
      </c>
      <c r="L13" s="36"/>
      <c r="M13" s="36"/>
      <c r="N13" s="36"/>
      <c r="O13" s="39"/>
    </row>
    <row r="14" spans="5:15" ht="15">
      <c r="E14" s="29" t="s">
        <v>32</v>
      </c>
      <c r="F14" s="4"/>
      <c r="G14" s="1"/>
      <c r="J14" s="39"/>
      <c r="K14" s="39"/>
      <c r="L14" s="36"/>
      <c r="M14" s="36"/>
      <c r="N14" s="36"/>
      <c r="O14" s="39"/>
    </row>
    <row r="15" spans="5:15" ht="15">
      <c r="E15" s="29" t="s">
        <v>12</v>
      </c>
      <c r="F15" s="4"/>
      <c r="G15" s="1"/>
      <c r="J15" s="39"/>
      <c r="K15" s="31">
        <f>K13-K9</f>
        <v>3653</v>
      </c>
      <c r="L15" s="37">
        <f>INT(K15/365)</f>
        <v>10</v>
      </c>
      <c r="M15" s="37"/>
      <c r="N15" s="36"/>
      <c r="O15" s="39"/>
    </row>
    <row r="16" spans="5:15" ht="15">
      <c r="E16" s="1"/>
      <c r="F16" s="4"/>
      <c r="G16" s="1"/>
      <c r="J16" s="39"/>
      <c r="K16" s="32">
        <f>IF(L15&gt;10,10,L15)</f>
        <v>10</v>
      </c>
      <c r="L16" s="37"/>
      <c r="M16" s="37"/>
      <c r="N16" s="36"/>
      <c r="O16" s="39"/>
    </row>
    <row r="17" spans="5:15" ht="15">
      <c r="E17" s="5" t="s">
        <v>15</v>
      </c>
      <c r="J17" s="39"/>
      <c r="K17" s="44">
        <v>21.5</v>
      </c>
      <c r="L17" s="37"/>
      <c r="M17" s="36"/>
      <c r="N17" s="36"/>
      <c r="O17" s="39"/>
    </row>
    <row r="18" spans="5:14" ht="15.75">
      <c r="E18" s="22" t="s">
        <v>36</v>
      </c>
      <c r="J18" s="39"/>
      <c r="K18" s="43">
        <f>IF(K16&lt;1,0,IF(K16&lt;5,L9,IF(K16&lt;10,M9,IF(K16&gt;9,N9))))</f>
        <v>7.1</v>
      </c>
      <c r="L18" s="42"/>
      <c r="M18" s="39"/>
      <c r="N18" s="39"/>
    </row>
    <row r="19" spans="5:14" ht="15.75">
      <c r="E19" s="22" t="s">
        <v>37</v>
      </c>
      <c r="J19" s="39"/>
      <c r="K19" s="43">
        <f>K18*(1-K17/100)</f>
        <v>5.5735</v>
      </c>
      <c r="L19" s="42"/>
      <c r="M19" s="39"/>
      <c r="N19" s="39"/>
    </row>
    <row r="20" spans="5:12" ht="15.75">
      <c r="E20" s="22" t="s">
        <v>18</v>
      </c>
      <c r="K20" s="30">
        <f>K11*(K19/100)*(K16)+K11</f>
        <v>1557.35</v>
      </c>
      <c r="L20" s="23"/>
    </row>
    <row r="21" ht="15.75" thickBot="1">
      <c r="H21"/>
    </row>
    <row r="22" spans="6:11" ht="15.75" thickBot="1">
      <c r="F22" s="59" t="s">
        <v>10</v>
      </c>
      <c r="G22" s="61"/>
      <c r="H22" s="61"/>
      <c r="I22" s="61"/>
      <c r="J22" s="61"/>
      <c r="K22" s="60"/>
    </row>
    <row r="23" spans="5:11" ht="30.75" thickBot="1">
      <c r="E23" s="6" t="s">
        <v>2</v>
      </c>
      <c r="F23" s="59" t="s">
        <v>4</v>
      </c>
      <c r="G23" s="60"/>
      <c r="H23" s="59" t="s">
        <v>5</v>
      </c>
      <c r="I23" s="60"/>
      <c r="J23" s="59" t="s">
        <v>3</v>
      </c>
      <c r="K23" s="60"/>
    </row>
    <row r="24" spans="5:11" ht="15">
      <c r="E24" s="7"/>
      <c r="F24" s="15" t="s">
        <v>6</v>
      </c>
      <c r="G24" s="11" t="s">
        <v>7</v>
      </c>
      <c r="H24" s="15" t="s">
        <v>6</v>
      </c>
      <c r="I24" s="11" t="s">
        <v>7</v>
      </c>
      <c r="J24" s="15" t="s">
        <v>6</v>
      </c>
      <c r="K24" s="11" t="s">
        <v>7</v>
      </c>
    </row>
    <row r="25" spans="5:11" ht="15">
      <c r="E25" s="9">
        <v>40360</v>
      </c>
      <c r="F25" s="20">
        <v>1.25</v>
      </c>
      <c r="G25" s="46">
        <f aca="true" t="shared" si="0" ref="G25:G34">F25*(1-$K$17/100)</f>
        <v>0.9812500000000001</v>
      </c>
      <c r="H25" s="20">
        <v>4.45</v>
      </c>
      <c r="I25" s="46">
        <f aca="true" t="shared" si="1" ref="I25:I34">H25*(1-$K$17/100)</f>
        <v>3.49325</v>
      </c>
      <c r="J25" s="20">
        <v>5.5</v>
      </c>
      <c r="K25" s="46">
        <f aca="true" t="shared" si="2" ref="K25:K34">J25*(1-$K$17/100)</f>
        <v>4.3175</v>
      </c>
    </row>
    <row r="26" spans="5:11" ht="15">
      <c r="E26" s="9">
        <v>40391</v>
      </c>
      <c r="F26" s="16">
        <v>1.4</v>
      </c>
      <c r="G26" s="46">
        <f t="shared" si="0"/>
        <v>1.099</v>
      </c>
      <c r="H26" s="16">
        <v>4.3</v>
      </c>
      <c r="I26" s="46">
        <f t="shared" si="1"/>
        <v>3.3755</v>
      </c>
      <c r="J26" s="35">
        <v>5.35</v>
      </c>
      <c r="K26" s="46">
        <f t="shared" si="2"/>
        <v>4.19975</v>
      </c>
    </row>
    <row r="27" spans="5:11" ht="15">
      <c r="E27" s="9">
        <v>40422</v>
      </c>
      <c r="F27" s="16">
        <v>1.4</v>
      </c>
      <c r="G27" s="46">
        <f t="shared" si="0"/>
        <v>1.099</v>
      </c>
      <c r="H27" s="16">
        <v>3.85</v>
      </c>
      <c r="I27" s="46">
        <f t="shared" si="1"/>
        <v>3.02225</v>
      </c>
      <c r="J27" s="35">
        <v>5.15</v>
      </c>
      <c r="K27" s="46">
        <f t="shared" si="2"/>
        <v>4.042750000000001</v>
      </c>
    </row>
    <row r="28" spans="5:11" ht="15">
      <c r="E28" s="9">
        <v>40452</v>
      </c>
      <c r="F28" s="16">
        <v>1.4</v>
      </c>
      <c r="G28" s="46">
        <f t="shared" si="0"/>
        <v>1.099</v>
      </c>
      <c r="H28" s="16">
        <v>4.85</v>
      </c>
      <c r="I28" s="46">
        <f t="shared" si="1"/>
        <v>3.80725</v>
      </c>
      <c r="J28" s="35">
        <v>6.1</v>
      </c>
      <c r="K28" s="46">
        <f t="shared" si="2"/>
        <v>4.7885</v>
      </c>
    </row>
    <row r="29" spans="5:11" ht="15">
      <c r="E29" s="9">
        <v>40483</v>
      </c>
      <c r="F29" s="16">
        <v>1.5</v>
      </c>
      <c r="G29" s="46">
        <f t="shared" si="0"/>
        <v>1.1775</v>
      </c>
      <c r="H29" s="16">
        <v>4.3</v>
      </c>
      <c r="I29" s="46">
        <f t="shared" si="1"/>
        <v>3.3755</v>
      </c>
      <c r="J29" s="35">
        <v>5.65</v>
      </c>
      <c r="K29" s="46">
        <f t="shared" si="2"/>
        <v>4.435250000000001</v>
      </c>
    </row>
    <row r="30" spans="5:11" ht="15">
      <c r="E30" s="9">
        <v>40513</v>
      </c>
      <c r="F30" s="16">
        <v>1.5</v>
      </c>
      <c r="G30" s="46">
        <f t="shared" si="0"/>
        <v>1.1775</v>
      </c>
      <c r="H30" s="16">
        <v>5.4</v>
      </c>
      <c r="I30" s="46">
        <f t="shared" si="1"/>
        <v>4.239000000000001</v>
      </c>
      <c r="J30" s="35">
        <v>6.5</v>
      </c>
      <c r="K30" s="46">
        <f t="shared" si="2"/>
        <v>5.1025</v>
      </c>
    </row>
    <row r="31" spans="5:11" ht="15">
      <c r="E31" s="9">
        <v>40544</v>
      </c>
      <c r="F31" s="16">
        <v>1.5</v>
      </c>
      <c r="G31" s="46">
        <f t="shared" si="0"/>
        <v>1.1775</v>
      </c>
      <c r="H31" s="16">
        <v>5.35</v>
      </c>
      <c r="I31" s="46">
        <f t="shared" si="1"/>
        <v>4.19975</v>
      </c>
      <c r="J31" s="35">
        <v>6.4</v>
      </c>
      <c r="K31" s="46">
        <f t="shared" si="2"/>
        <v>5.024000000000001</v>
      </c>
    </row>
    <row r="32" spans="5:11" ht="15">
      <c r="E32" s="9">
        <v>40575</v>
      </c>
      <c r="F32" s="16">
        <v>1.55</v>
      </c>
      <c r="G32" s="46">
        <f t="shared" si="0"/>
        <v>1.21675</v>
      </c>
      <c r="H32" s="16">
        <v>5.6</v>
      </c>
      <c r="I32" s="46">
        <f t="shared" si="1"/>
        <v>4.396</v>
      </c>
      <c r="J32" s="35">
        <v>6.65</v>
      </c>
      <c r="K32" s="46">
        <f t="shared" si="2"/>
        <v>5.22025</v>
      </c>
    </row>
    <row r="33" spans="5:11" ht="15">
      <c r="E33" s="9">
        <v>40603</v>
      </c>
      <c r="F33" s="16">
        <v>1.7</v>
      </c>
      <c r="G33" s="46">
        <f t="shared" si="0"/>
        <v>1.3345</v>
      </c>
      <c r="H33" s="16">
        <v>6.8</v>
      </c>
      <c r="I33" s="46">
        <f t="shared" si="1"/>
        <v>5.338</v>
      </c>
      <c r="J33" s="35">
        <v>7.1</v>
      </c>
      <c r="K33" s="46">
        <f t="shared" si="2"/>
        <v>5.5735</v>
      </c>
    </row>
    <row r="34" spans="5:11" ht="15">
      <c r="E34" s="9">
        <v>40634</v>
      </c>
      <c r="F34" s="16">
        <v>1.95</v>
      </c>
      <c r="G34" s="46">
        <f t="shared" si="0"/>
        <v>1.53075</v>
      </c>
      <c r="H34" s="16">
        <v>6.8</v>
      </c>
      <c r="I34" s="46">
        <f t="shared" si="1"/>
        <v>5.338</v>
      </c>
      <c r="J34" s="35">
        <v>7.1</v>
      </c>
      <c r="K34" s="46">
        <f t="shared" si="2"/>
        <v>5.5735</v>
      </c>
    </row>
    <row r="35" spans="5:11" ht="15">
      <c r="E35" s="9">
        <v>40664</v>
      </c>
      <c r="F35" s="16"/>
      <c r="G35" s="46"/>
      <c r="H35" s="16"/>
      <c r="I35" s="46"/>
      <c r="J35" s="35"/>
      <c r="K35" s="46"/>
    </row>
    <row r="36" spans="5:11" ht="15">
      <c r="E36" s="9">
        <v>40695</v>
      </c>
      <c r="F36" s="16"/>
      <c r="G36" s="8"/>
      <c r="H36" s="16"/>
      <c r="I36" s="12"/>
      <c r="J36" s="18"/>
      <c r="K36" s="12"/>
    </row>
    <row r="37" spans="5:11" ht="15">
      <c r="E37" s="9">
        <v>40725</v>
      </c>
      <c r="F37" s="16"/>
      <c r="G37" s="8"/>
      <c r="H37" s="16"/>
      <c r="I37" s="12"/>
      <c r="J37" s="18"/>
      <c r="K37" s="12"/>
    </row>
    <row r="38" spans="5:11" ht="15">
      <c r="E38" s="9">
        <v>40756</v>
      </c>
      <c r="F38" s="16"/>
      <c r="G38" s="8"/>
      <c r="H38" s="16"/>
      <c r="I38" s="12"/>
      <c r="J38" s="18"/>
      <c r="K38" s="12"/>
    </row>
    <row r="39" spans="5:11" ht="15">
      <c r="E39" s="9">
        <v>40787</v>
      </c>
      <c r="F39" s="16"/>
      <c r="G39" s="8"/>
      <c r="H39" s="16"/>
      <c r="I39" s="12"/>
      <c r="J39" s="18"/>
      <c r="K39" s="12"/>
    </row>
    <row r="40" spans="5:11" ht="15">
      <c r="E40" s="9">
        <v>40817</v>
      </c>
      <c r="F40" s="16"/>
      <c r="G40" s="8"/>
      <c r="H40" s="16"/>
      <c r="I40" s="12"/>
      <c r="J40" s="18"/>
      <c r="K40" s="12"/>
    </row>
    <row r="41" spans="5:11" ht="15">
      <c r="E41" s="9">
        <v>40848</v>
      </c>
      <c r="F41" s="16"/>
      <c r="G41" s="8"/>
      <c r="H41" s="16"/>
      <c r="I41" s="12"/>
      <c r="J41" s="18"/>
      <c r="K41" s="12"/>
    </row>
    <row r="42" spans="5:11" ht="15">
      <c r="E42" s="9">
        <v>40878</v>
      </c>
      <c r="F42" s="16"/>
      <c r="G42" s="8"/>
      <c r="H42" s="16"/>
      <c r="I42" s="12"/>
      <c r="J42" s="18"/>
      <c r="K42" s="12"/>
    </row>
    <row r="43" spans="5:11" ht="15">
      <c r="E43" s="9">
        <v>40909</v>
      </c>
      <c r="F43" s="16"/>
      <c r="G43" s="8"/>
      <c r="H43" s="16"/>
      <c r="I43" s="12"/>
      <c r="J43" s="18"/>
      <c r="K43" s="12"/>
    </row>
    <row r="44" spans="5:11" ht="15">
      <c r="E44" s="9">
        <v>40940</v>
      </c>
      <c r="F44" s="16"/>
      <c r="G44" s="8"/>
      <c r="H44" s="16"/>
      <c r="I44" s="12"/>
      <c r="J44" s="18"/>
      <c r="K44" s="12"/>
    </row>
    <row r="45" spans="5:11" ht="15">
      <c r="E45" s="9">
        <v>40969</v>
      </c>
      <c r="F45" s="16"/>
      <c r="G45" s="8"/>
      <c r="H45" s="16"/>
      <c r="I45" s="12"/>
      <c r="J45" s="18"/>
      <c r="K45" s="12"/>
    </row>
    <row r="46" spans="5:11" ht="15">
      <c r="E46" s="9">
        <v>41000</v>
      </c>
      <c r="F46" s="16"/>
      <c r="G46" s="8"/>
      <c r="H46" s="16"/>
      <c r="I46" s="12"/>
      <c r="J46" s="18"/>
      <c r="K46" s="12"/>
    </row>
    <row r="47" spans="5:11" ht="15">
      <c r="E47" s="9">
        <v>41030</v>
      </c>
      <c r="F47" s="16"/>
      <c r="G47" s="8"/>
      <c r="H47" s="16"/>
      <c r="I47" s="12"/>
      <c r="J47" s="18"/>
      <c r="K47" s="12"/>
    </row>
    <row r="48" spans="5:11" ht="15">
      <c r="E48" s="9">
        <v>41061</v>
      </c>
      <c r="F48" s="16"/>
      <c r="G48" s="8"/>
      <c r="H48" s="16"/>
      <c r="I48" s="12"/>
      <c r="J48" s="18"/>
      <c r="K48" s="12"/>
    </row>
    <row r="49" spans="5:11" ht="15">
      <c r="E49" s="9">
        <v>41091</v>
      </c>
      <c r="F49" s="16"/>
      <c r="G49" s="8"/>
      <c r="H49" s="16"/>
      <c r="I49" s="12"/>
      <c r="J49" s="18"/>
      <c r="K49" s="12"/>
    </row>
    <row r="50" spans="5:11" ht="15">
      <c r="E50" s="9">
        <v>41122</v>
      </c>
      <c r="F50" s="16"/>
      <c r="G50" s="8"/>
      <c r="H50" s="16"/>
      <c r="I50" s="12"/>
      <c r="J50" s="18"/>
      <c r="K50" s="12"/>
    </row>
    <row r="51" spans="5:11" ht="15">
      <c r="E51" s="9">
        <v>41153</v>
      </c>
      <c r="F51" s="16"/>
      <c r="G51" s="8"/>
      <c r="H51" s="16"/>
      <c r="I51" s="12"/>
      <c r="J51" s="18"/>
      <c r="K51" s="12"/>
    </row>
    <row r="52" spans="5:11" ht="15">
      <c r="E52" s="9">
        <v>41183</v>
      </c>
      <c r="F52" s="16"/>
      <c r="G52" s="8"/>
      <c r="H52" s="16"/>
      <c r="I52" s="12"/>
      <c r="J52" s="18"/>
      <c r="K52" s="12"/>
    </row>
    <row r="53" spans="5:11" ht="15">
      <c r="E53" s="9">
        <v>41214</v>
      </c>
      <c r="F53" s="16"/>
      <c r="G53" s="8"/>
      <c r="H53" s="16"/>
      <c r="I53" s="12"/>
      <c r="J53" s="18"/>
      <c r="K53" s="12"/>
    </row>
    <row r="54" spans="5:11" ht="15">
      <c r="E54" s="9">
        <v>41244</v>
      </c>
      <c r="F54" s="16"/>
      <c r="G54" s="8"/>
      <c r="H54" s="16"/>
      <c r="I54" s="12"/>
      <c r="J54" s="18"/>
      <c r="K54" s="12"/>
    </row>
    <row r="55" spans="5:11" ht="15">
      <c r="E55" s="9">
        <v>41275</v>
      </c>
      <c r="F55" s="16"/>
      <c r="G55" s="8"/>
      <c r="H55" s="16"/>
      <c r="I55" s="12"/>
      <c r="J55" s="18"/>
      <c r="K55" s="12"/>
    </row>
    <row r="56" spans="5:11" ht="15">
      <c r="E56" s="9">
        <v>41306</v>
      </c>
      <c r="F56" s="16"/>
      <c r="G56" s="8"/>
      <c r="H56" s="16"/>
      <c r="I56" s="12"/>
      <c r="J56" s="18"/>
      <c r="K56" s="12"/>
    </row>
    <row r="57" spans="5:11" ht="15">
      <c r="E57" s="9">
        <v>41334</v>
      </c>
      <c r="F57" s="16"/>
      <c r="G57" s="8"/>
      <c r="H57" s="16"/>
      <c r="I57" s="12"/>
      <c r="J57" s="18"/>
      <c r="K57" s="12"/>
    </row>
    <row r="58" spans="5:11" ht="15">
      <c r="E58" s="9">
        <v>41365</v>
      </c>
      <c r="F58" s="16"/>
      <c r="G58" s="8"/>
      <c r="H58" s="16"/>
      <c r="I58" s="12"/>
      <c r="J58" s="18"/>
      <c r="K58" s="12"/>
    </row>
    <row r="59" spans="5:11" ht="15">
      <c r="E59" s="9">
        <v>41395</v>
      </c>
      <c r="F59" s="16"/>
      <c r="G59" s="8"/>
      <c r="H59" s="16"/>
      <c r="I59" s="12"/>
      <c r="J59" s="18"/>
      <c r="K59" s="12"/>
    </row>
    <row r="60" spans="5:11" ht="15">
      <c r="E60" s="9">
        <v>41426</v>
      </c>
      <c r="F60" s="16"/>
      <c r="G60" s="8"/>
      <c r="H60" s="16"/>
      <c r="I60" s="12"/>
      <c r="J60" s="18"/>
      <c r="K60" s="12"/>
    </row>
    <row r="61" spans="5:11" ht="15">
      <c r="E61" s="9">
        <v>41456</v>
      </c>
      <c r="F61" s="16"/>
      <c r="G61" s="8"/>
      <c r="H61" s="16"/>
      <c r="I61" s="12"/>
      <c r="J61" s="18"/>
      <c r="K61" s="12"/>
    </row>
    <row r="62" spans="5:11" ht="15">
      <c r="E62" s="9">
        <v>41487</v>
      </c>
      <c r="F62" s="16"/>
      <c r="G62" s="8"/>
      <c r="H62" s="16"/>
      <c r="I62" s="12"/>
      <c r="J62" s="18"/>
      <c r="K62" s="12"/>
    </row>
    <row r="63" spans="5:11" ht="15">
      <c r="E63" s="9">
        <v>41518</v>
      </c>
      <c r="F63" s="16"/>
      <c r="G63" s="8"/>
      <c r="H63" s="16"/>
      <c r="I63" s="12"/>
      <c r="J63" s="18"/>
      <c r="K63" s="12"/>
    </row>
    <row r="64" spans="5:11" ht="15">
      <c r="E64" s="9">
        <v>41548</v>
      </c>
      <c r="F64" s="16"/>
      <c r="G64" s="8"/>
      <c r="H64" s="16"/>
      <c r="I64" s="12"/>
      <c r="J64" s="18"/>
      <c r="K64" s="12"/>
    </row>
    <row r="65" spans="5:11" ht="15">
      <c r="E65" s="9">
        <v>41579</v>
      </c>
      <c r="F65" s="16"/>
      <c r="G65" s="8"/>
      <c r="H65" s="16"/>
      <c r="I65" s="12"/>
      <c r="J65" s="18"/>
      <c r="K65" s="12"/>
    </row>
    <row r="66" spans="5:11" ht="15">
      <c r="E66" s="9">
        <v>41609</v>
      </c>
      <c r="F66" s="16"/>
      <c r="G66" s="8"/>
      <c r="H66" s="16"/>
      <c r="I66" s="12"/>
      <c r="J66" s="18"/>
      <c r="K66" s="12"/>
    </row>
    <row r="67" spans="5:11" ht="15">
      <c r="E67" s="9">
        <v>41640</v>
      </c>
      <c r="F67" s="16"/>
      <c r="G67" s="8"/>
      <c r="H67" s="16"/>
      <c r="I67" s="12"/>
      <c r="J67" s="18"/>
      <c r="K67" s="12"/>
    </row>
    <row r="68" spans="5:11" ht="15">
      <c r="E68" s="9">
        <v>41671</v>
      </c>
      <c r="F68" s="16"/>
      <c r="G68" s="8"/>
      <c r="H68" s="16"/>
      <c r="I68" s="12"/>
      <c r="J68" s="18"/>
      <c r="K68" s="12"/>
    </row>
    <row r="69" spans="5:11" ht="15">
      <c r="E69" s="9">
        <v>41699</v>
      </c>
      <c r="F69" s="16"/>
      <c r="G69" s="8"/>
      <c r="H69" s="16"/>
      <c r="I69" s="12"/>
      <c r="J69" s="18"/>
      <c r="K69" s="12"/>
    </row>
    <row r="70" spans="5:11" ht="15">
      <c r="E70" s="9">
        <v>41730</v>
      </c>
      <c r="F70" s="16"/>
      <c r="G70" s="8"/>
      <c r="H70" s="16"/>
      <c r="I70" s="12"/>
      <c r="J70" s="18"/>
      <c r="K70" s="12"/>
    </row>
    <row r="71" spans="5:11" ht="15">
      <c r="E71" s="9">
        <v>41760</v>
      </c>
      <c r="F71" s="16"/>
      <c r="G71" s="8"/>
      <c r="H71" s="16"/>
      <c r="I71" s="12"/>
      <c r="J71" s="18"/>
      <c r="K71" s="12"/>
    </row>
    <row r="72" spans="5:11" ht="15">
      <c r="E72" s="9">
        <v>41791</v>
      </c>
      <c r="F72" s="16"/>
      <c r="G72" s="8"/>
      <c r="H72" s="16"/>
      <c r="I72" s="12"/>
      <c r="J72" s="18"/>
      <c r="K72" s="12"/>
    </row>
    <row r="73" spans="5:11" ht="15">
      <c r="E73" s="9">
        <v>41821</v>
      </c>
      <c r="F73" s="16"/>
      <c r="G73" s="8"/>
      <c r="H73" s="16"/>
      <c r="I73" s="12"/>
      <c r="J73" s="18"/>
      <c r="K73" s="12"/>
    </row>
    <row r="74" spans="5:11" ht="15">
      <c r="E74" s="9">
        <v>41852</v>
      </c>
      <c r="F74" s="16"/>
      <c r="G74" s="8"/>
      <c r="H74" s="16"/>
      <c r="I74" s="12"/>
      <c r="J74" s="18"/>
      <c r="K74" s="12"/>
    </row>
    <row r="75" spans="5:11" ht="15">
      <c r="E75" s="9">
        <v>41883</v>
      </c>
      <c r="F75" s="16"/>
      <c r="G75" s="8"/>
      <c r="H75" s="16"/>
      <c r="I75" s="12"/>
      <c r="J75" s="18"/>
      <c r="K75" s="12"/>
    </row>
    <row r="76" spans="5:11" ht="15">
      <c r="E76" s="9">
        <v>41913</v>
      </c>
      <c r="F76" s="16"/>
      <c r="G76" s="8"/>
      <c r="H76" s="16"/>
      <c r="I76" s="12"/>
      <c r="J76" s="18"/>
      <c r="K76" s="12"/>
    </row>
    <row r="77" spans="5:11" ht="15">
      <c r="E77" s="9">
        <v>41944</v>
      </c>
      <c r="F77" s="16"/>
      <c r="G77" s="8"/>
      <c r="H77" s="16"/>
      <c r="I77" s="12"/>
      <c r="J77" s="18"/>
      <c r="K77" s="12"/>
    </row>
    <row r="78" spans="5:11" ht="15">
      <c r="E78" s="9">
        <v>41974</v>
      </c>
      <c r="F78" s="16"/>
      <c r="G78" s="8"/>
      <c r="H78" s="16"/>
      <c r="I78" s="12"/>
      <c r="J78" s="18"/>
      <c r="K78" s="12"/>
    </row>
    <row r="79" spans="5:11" ht="15">
      <c r="E79" s="9">
        <v>42005</v>
      </c>
      <c r="F79" s="16"/>
      <c r="G79" s="8"/>
      <c r="H79" s="16"/>
      <c r="I79" s="12"/>
      <c r="J79" s="18"/>
      <c r="K79" s="12"/>
    </row>
    <row r="80" spans="5:11" ht="15">
      <c r="E80" s="9">
        <v>42036</v>
      </c>
      <c r="F80" s="16"/>
      <c r="G80" s="8"/>
      <c r="H80" s="16"/>
      <c r="I80" s="12"/>
      <c r="J80" s="18"/>
      <c r="K80" s="12"/>
    </row>
    <row r="81" spans="5:11" ht="15">
      <c r="E81" s="9">
        <v>42064</v>
      </c>
      <c r="F81" s="16"/>
      <c r="G81" s="8"/>
      <c r="H81" s="16"/>
      <c r="I81" s="12"/>
      <c r="J81" s="18"/>
      <c r="K81" s="12"/>
    </row>
    <row r="82" spans="5:11" ht="15">
      <c r="E82" s="9">
        <v>42095</v>
      </c>
      <c r="F82" s="16"/>
      <c r="G82" s="8"/>
      <c r="H82" s="16"/>
      <c r="I82" s="12"/>
      <c r="J82" s="18"/>
      <c r="K82" s="12"/>
    </row>
    <row r="83" spans="5:11" ht="15">
      <c r="E83" s="9">
        <v>42125</v>
      </c>
      <c r="F83" s="16"/>
      <c r="G83" s="8"/>
      <c r="H83" s="16"/>
      <c r="I83" s="12"/>
      <c r="J83" s="18"/>
      <c r="K83" s="12"/>
    </row>
    <row r="84" spans="5:11" ht="15">
      <c r="E84" s="9">
        <v>42156</v>
      </c>
      <c r="F84" s="16"/>
      <c r="G84" s="8"/>
      <c r="H84" s="16"/>
      <c r="I84" s="12"/>
      <c r="J84" s="18"/>
      <c r="K84" s="12"/>
    </row>
    <row r="85" spans="5:11" ht="15">
      <c r="E85" s="9">
        <v>42186</v>
      </c>
      <c r="F85" s="16"/>
      <c r="G85" s="8"/>
      <c r="H85" s="16"/>
      <c r="I85" s="12"/>
      <c r="J85" s="18"/>
      <c r="K85" s="12"/>
    </row>
    <row r="86" spans="5:11" ht="15">
      <c r="E86" s="9">
        <v>42217</v>
      </c>
      <c r="F86" s="16"/>
      <c r="G86" s="8"/>
      <c r="H86" s="16"/>
      <c r="I86" s="12"/>
      <c r="J86" s="18"/>
      <c r="K86" s="12"/>
    </row>
    <row r="87" spans="5:11" ht="15">
      <c r="E87" s="9">
        <v>42248</v>
      </c>
      <c r="F87" s="16"/>
      <c r="G87" s="8"/>
      <c r="H87" s="16"/>
      <c r="I87" s="12"/>
      <c r="J87" s="18"/>
      <c r="K87" s="12"/>
    </row>
    <row r="88" spans="5:11" ht="15">
      <c r="E88" s="9">
        <v>42278</v>
      </c>
      <c r="F88" s="16"/>
      <c r="G88" s="8"/>
      <c r="H88" s="16"/>
      <c r="I88" s="12"/>
      <c r="J88" s="18"/>
      <c r="K88" s="12"/>
    </row>
    <row r="89" spans="5:11" ht="15">
      <c r="E89" s="9">
        <v>42309</v>
      </c>
      <c r="F89" s="16"/>
      <c r="G89" s="8"/>
      <c r="H89" s="16"/>
      <c r="I89" s="12"/>
      <c r="J89" s="18"/>
      <c r="K89" s="12"/>
    </row>
    <row r="90" spans="5:11" ht="15">
      <c r="E90" s="9">
        <v>42339</v>
      </c>
      <c r="F90" s="16"/>
      <c r="G90" s="8"/>
      <c r="H90" s="16"/>
      <c r="I90" s="12"/>
      <c r="J90" s="18"/>
      <c r="K90" s="12"/>
    </row>
    <row r="91" spans="5:11" ht="15">
      <c r="E91" s="9">
        <v>42370</v>
      </c>
      <c r="F91" s="16"/>
      <c r="G91" s="8"/>
      <c r="H91" s="16"/>
      <c r="I91" s="12"/>
      <c r="J91" s="18"/>
      <c r="K91" s="12"/>
    </row>
    <row r="92" spans="5:11" ht="15">
      <c r="E92" s="9">
        <v>42401</v>
      </c>
      <c r="F92" s="16"/>
      <c r="G92" s="8"/>
      <c r="H92" s="16"/>
      <c r="I92" s="12"/>
      <c r="J92" s="18"/>
      <c r="K92" s="12"/>
    </row>
    <row r="93" spans="5:11" ht="15">
      <c r="E93" s="9">
        <v>42430</v>
      </c>
      <c r="F93" s="16"/>
      <c r="G93" s="8"/>
      <c r="H93" s="16"/>
      <c r="I93" s="12"/>
      <c r="J93" s="18"/>
      <c r="K93" s="12"/>
    </row>
    <row r="94" spans="5:11" ht="15">
      <c r="E94" s="9">
        <v>42461</v>
      </c>
      <c r="F94" s="16"/>
      <c r="G94" s="8"/>
      <c r="H94" s="16"/>
      <c r="I94" s="12"/>
      <c r="J94" s="18"/>
      <c r="K94" s="12"/>
    </row>
    <row r="95" spans="5:11" ht="15">
      <c r="E95" s="9">
        <v>42491</v>
      </c>
      <c r="F95" s="16"/>
      <c r="G95" s="8"/>
      <c r="H95" s="16"/>
      <c r="I95" s="12"/>
      <c r="J95" s="18"/>
      <c r="K95" s="12"/>
    </row>
    <row r="96" spans="5:11" ht="15">
      <c r="E96" s="9">
        <v>42522</v>
      </c>
      <c r="F96" s="16"/>
      <c r="G96" s="8"/>
      <c r="H96" s="16"/>
      <c r="I96" s="12"/>
      <c r="J96" s="18"/>
      <c r="K96" s="12"/>
    </row>
    <row r="97" spans="5:11" ht="15">
      <c r="E97" s="9">
        <v>42552</v>
      </c>
      <c r="F97" s="16"/>
      <c r="G97" s="8"/>
      <c r="H97" s="16"/>
      <c r="I97" s="12"/>
      <c r="J97" s="18"/>
      <c r="K97" s="12"/>
    </row>
    <row r="98" spans="5:11" ht="15">
      <c r="E98" s="9">
        <v>42583</v>
      </c>
      <c r="F98" s="16"/>
      <c r="G98" s="8"/>
      <c r="H98" s="16"/>
      <c r="I98" s="12"/>
      <c r="J98" s="18"/>
      <c r="K98" s="12"/>
    </row>
    <row r="99" spans="5:11" ht="15">
      <c r="E99" s="9">
        <v>42614</v>
      </c>
      <c r="F99" s="16"/>
      <c r="G99" s="8"/>
      <c r="H99" s="16"/>
      <c r="I99" s="12"/>
      <c r="J99" s="18"/>
      <c r="K99" s="12"/>
    </row>
    <row r="100" spans="5:11" ht="15">
      <c r="E100" s="9">
        <v>42644</v>
      </c>
      <c r="F100" s="16"/>
      <c r="G100" s="8"/>
      <c r="H100" s="16"/>
      <c r="I100" s="12"/>
      <c r="J100" s="18"/>
      <c r="K100" s="12"/>
    </row>
    <row r="101" spans="5:11" ht="15">
      <c r="E101" s="9">
        <v>42675</v>
      </c>
      <c r="F101" s="16"/>
      <c r="G101" s="8"/>
      <c r="H101" s="16"/>
      <c r="I101" s="12"/>
      <c r="J101" s="18"/>
      <c r="K101" s="12"/>
    </row>
    <row r="102" spans="5:11" ht="15">
      <c r="E102" s="9">
        <v>42705</v>
      </c>
      <c r="F102" s="16"/>
      <c r="G102" s="8"/>
      <c r="H102" s="16"/>
      <c r="I102" s="12"/>
      <c r="J102" s="18"/>
      <c r="K102" s="12"/>
    </row>
    <row r="103" spans="5:11" ht="15">
      <c r="E103" s="9">
        <v>42736</v>
      </c>
      <c r="F103" s="16"/>
      <c r="G103" s="8"/>
      <c r="H103" s="16"/>
      <c r="I103" s="12"/>
      <c r="J103" s="18"/>
      <c r="K103" s="12"/>
    </row>
    <row r="104" spans="5:11" ht="15">
      <c r="E104" s="9">
        <v>42767</v>
      </c>
      <c r="F104" s="16"/>
      <c r="G104" s="8"/>
      <c r="H104" s="16"/>
      <c r="I104" s="12"/>
      <c r="J104" s="18"/>
      <c r="K104" s="12"/>
    </row>
    <row r="105" spans="5:11" ht="15">
      <c r="E105" s="9">
        <v>42795</v>
      </c>
      <c r="F105" s="16"/>
      <c r="G105" s="8"/>
      <c r="H105" s="16"/>
      <c r="I105" s="12"/>
      <c r="J105" s="18"/>
      <c r="K105" s="12"/>
    </row>
    <row r="106" spans="5:11" ht="15">
      <c r="E106" s="9">
        <v>42826</v>
      </c>
      <c r="F106" s="16"/>
      <c r="G106" s="8"/>
      <c r="H106" s="16"/>
      <c r="I106" s="12"/>
      <c r="J106" s="18"/>
      <c r="K106" s="12"/>
    </row>
    <row r="107" spans="5:11" ht="15">
      <c r="E107" s="9">
        <v>42856</v>
      </c>
      <c r="F107" s="16"/>
      <c r="G107" s="8"/>
      <c r="H107" s="16"/>
      <c r="I107" s="12"/>
      <c r="J107" s="18"/>
      <c r="K107" s="12"/>
    </row>
    <row r="108" spans="5:11" ht="15">
      <c r="E108" s="9">
        <v>42887</v>
      </c>
      <c r="F108" s="16"/>
      <c r="G108" s="8"/>
      <c r="H108" s="16"/>
      <c r="I108" s="12"/>
      <c r="J108" s="18"/>
      <c r="K108" s="12"/>
    </row>
    <row r="109" spans="5:11" ht="15">
      <c r="E109" s="9">
        <v>42917</v>
      </c>
      <c r="F109" s="16"/>
      <c r="G109" s="8"/>
      <c r="H109" s="16"/>
      <c r="I109" s="12"/>
      <c r="J109" s="18"/>
      <c r="K109" s="12"/>
    </row>
    <row r="110" spans="5:11" ht="15">
      <c r="E110" s="9">
        <v>42948</v>
      </c>
      <c r="F110" s="16"/>
      <c r="G110" s="8"/>
      <c r="H110" s="16"/>
      <c r="I110" s="12"/>
      <c r="J110" s="18"/>
      <c r="K110" s="12"/>
    </row>
    <row r="111" spans="5:11" ht="15">
      <c r="E111" s="9">
        <v>42979</v>
      </c>
      <c r="F111" s="16"/>
      <c r="G111" s="8"/>
      <c r="H111" s="16"/>
      <c r="I111" s="12"/>
      <c r="J111" s="18"/>
      <c r="K111" s="12"/>
    </row>
    <row r="112" spans="5:11" ht="15">
      <c r="E112" s="9">
        <v>43009</v>
      </c>
      <c r="F112" s="16"/>
      <c r="G112" s="8"/>
      <c r="H112" s="16"/>
      <c r="I112" s="12"/>
      <c r="J112" s="18"/>
      <c r="K112" s="12"/>
    </row>
    <row r="113" spans="5:11" ht="15">
      <c r="E113" s="9">
        <v>43040</v>
      </c>
      <c r="F113" s="16"/>
      <c r="G113" s="8"/>
      <c r="H113" s="16"/>
      <c r="I113" s="12"/>
      <c r="J113" s="18"/>
      <c r="K113" s="12"/>
    </row>
    <row r="114" spans="5:11" ht="15">
      <c r="E114" s="9">
        <v>43070</v>
      </c>
      <c r="F114" s="16"/>
      <c r="G114" s="8"/>
      <c r="H114" s="16"/>
      <c r="I114" s="12"/>
      <c r="J114" s="18"/>
      <c r="K114" s="12"/>
    </row>
    <row r="115" spans="5:11" ht="15">
      <c r="E115" s="9">
        <v>43101</v>
      </c>
      <c r="F115" s="16"/>
      <c r="G115" s="8"/>
      <c r="H115" s="16"/>
      <c r="I115" s="12"/>
      <c r="J115" s="18"/>
      <c r="K115" s="12"/>
    </row>
    <row r="116" spans="5:11" ht="15">
      <c r="E116" s="9">
        <v>43132</v>
      </c>
      <c r="F116" s="16"/>
      <c r="G116" s="8"/>
      <c r="H116" s="16"/>
      <c r="I116" s="12"/>
      <c r="J116" s="18"/>
      <c r="K116" s="12"/>
    </row>
    <row r="117" spans="5:11" ht="15">
      <c r="E117" s="9">
        <v>43160</v>
      </c>
      <c r="F117" s="16"/>
      <c r="G117" s="8"/>
      <c r="H117" s="16"/>
      <c r="I117" s="12"/>
      <c r="J117" s="18"/>
      <c r="K117" s="12"/>
    </row>
    <row r="118" spans="5:11" ht="15">
      <c r="E118" s="9">
        <v>43191</v>
      </c>
      <c r="F118" s="16"/>
      <c r="G118" s="8"/>
      <c r="H118" s="16"/>
      <c r="I118" s="12"/>
      <c r="J118" s="18"/>
      <c r="K118" s="12"/>
    </row>
    <row r="119" spans="5:11" ht="15">
      <c r="E119" s="9">
        <v>43221</v>
      </c>
      <c r="F119" s="16"/>
      <c r="G119" s="8"/>
      <c r="H119" s="16"/>
      <c r="I119" s="12"/>
      <c r="J119" s="18"/>
      <c r="K119" s="12"/>
    </row>
    <row r="120" spans="5:11" ht="15">
      <c r="E120" s="9">
        <v>43252</v>
      </c>
      <c r="F120" s="16"/>
      <c r="G120" s="8"/>
      <c r="H120" s="16"/>
      <c r="I120" s="12"/>
      <c r="J120" s="18"/>
      <c r="K120" s="12"/>
    </row>
    <row r="121" spans="5:11" ht="15">
      <c r="E121" s="9">
        <v>43282</v>
      </c>
      <c r="F121" s="16"/>
      <c r="G121" s="8"/>
      <c r="H121" s="16"/>
      <c r="I121" s="12"/>
      <c r="J121" s="18"/>
      <c r="K121" s="12"/>
    </row>
    <row r="122" spans="5:11" ht="15">
      <c r="E122" s="9">
        <v>43313</v>
      </c>
      <c r="F122" s="16"/>
      <c r="G122" s="8"/>
      <c r="H122" s="16"/>
      <c r="I122" s="12"/>
      <c r="J122" s="18"/>
      <c r="K122" s="12"/>
    </row>
    <row r="123" spans="5:11" ht="15">
      <c r="E123" s="9">
        <v>43344</v>
      </c>
      <c r="F123" s="16"/>
      <c r="G123" s="8"/>
      <c r="H123" s="16"/>
      <c r="I123" s="12"/>
      <c r="J123" s="18"/>
      <c r="K123" s="12"/>
    </row>
    <row r="124" spans="5:11" ht="15">
      <c r="E124" s="9">
        <v>43374</v>
      </c>
      <c r="F124" s="16"/>
      <c r="G124" s="8"/>
      <c r="H124" s="16"/>
      <c r="I124" s="12"/>
      <c r="J124" s="18"/>
      <c r="K124" s="12"/>
    </row>
    <row r="125" spans="5:11" ht="15">
      <c r="E125" s="9">
        <v>43405</v>
      </c>
      <c r="F125" s="16"/>
      <c r="G125" s="8"/>
      <c r="H125" s="16"/>
      <c r="I125" s="12"/>
      <c r="J125" s="18"/>
      <c r="K125" s="12"/>
    </row>
    <row r="126" spans="5:11" ht="15">
      <c r="E126" s="9">
        <v>43435</v>
      </c>
      <c r="F126" s="16"/>
      <c r="G126" s="8"/>
      <c r="H126" s="16"/>
      <c r="I126" s="12"/>
      <c r="J126" s="18"/>
      <c r="K126" s="12"/>
    </row>
    <row r="127" spans="5:11" ht="15">
      <c r="E127" s="9">
        <v>43466</v>
      </c>
      <c r="F127" s="16"/>
      <c r="G127" s="8"/>
      <c r="H127" s="16"/>
      <c r="I127" s="12"/>
      <c r="J127" s="18"/>
      <c r="K127" s="12"/>
    </row>
    <row r="128" spans="5:11" ht="15">
      <c r="E128" s="9">
        <v>43497</v>
      </c>
      <c r="F128" s="16"/>
      <c r="G128" s="8"/>
      <c r="H128" s="16"/>
      <c r="I128" s="12"/>
      <c r="J128" s="18"/>
      <c r="K128" s="12"/>
    </row>
    <row r="129" spans="5:11" ht="15">
      <c r="E129" s="9">
        <v>43525</v>
      </c>
      <c r="F129" s="16"/>
      <c r="G129" s="8"/>
      <c r="H129" s="16"/>
      <c r="I129" s="12"/>
      <c r="J129" s="18"/>
      <c r="K129" s="12"/>
    </row>
    <row r="130" spans="5:11" ht="15">
      <c r="E130" s="9">
        <v>43556</v>
      </c>
      <c r="F130" s="16"/>
      <c r="G130" s="8"/>
      <c r="H130" s="16"/>
      <c r="I130" s="12"/>
      <c r="J130" s="18"/>
      <c r="K130" s="12"/>
    </row>
    <row r="131" spans="5:11" ht="15">
      <c r="E131" s="9">
        <v>43586</v>
      </c>
      <c r="F131" s="16"/>
      <c r="G131" s="8"/>
      <c r="H131" s="16"/>
      <c r="I131" s="12"/>
      <c r="J131" s="18"/>
      <c r="K131" s="12"/>
    </row>
    <row r="132" spans="5:11" ht="15">
      <c r="E132" s="9">
        <v>43617</v>
      </c>
      <c r="F132" s="16"/>
      <c r="G132" s="8"/>
      <c r="H132" s="16"/>
      <c r="I132" s="12"/>
      <c r="J132" s="18"/>
      <c r="K132" s="12"/>
    </row>
    <row r="133" spans="5:11" ht="15">
      <c r="E133" s="9">
        <v>43647</v>
      </c>
      <c r="F133" s="16"/>
      <c r="G133" s="8"/>
      <c r="H133" s="16"/>
      <c r="I133" s="12"/>
      <c r="J133" s="18"/>
      <c r="K133" s="12"/>
    </row>
    <row r="134" spans="5:11" ht="15">
      <c r="E134" s="9">
        <v>43678</v>
      </c>
      <c r="F134" s="16"/>
      <c r="G134" s="8"/>
      <c r="H134" s="16"/>
      <c r="I134" s="12"/>
      <c r="J134" s="18"/>
      <c r="K134" s="12"/>
    </row>
    <row r="135" spans="5:11" ht="15">
      <c r="E135" s="9">
        <v>43709</v>
      </c>
      <c r="F135" s="16"/>
      <c r="G135" s="8"/>
      <c r="H135" s="16"/>
      <c r="I135" s="12"/>
      <c r="J135" s="18"/>
      <c r="K135" s="12"/>
    </row>
    <row r="136" spans="5:11" ht="15">
      <c r="E136" s="9">
        <v>43739</v>
      </c>
      <c r="F136" s="16"/>
      <c r="G136" s="8"/>
      <c r="H136" s="16"/>
      <c r="I136" s="12"/>
      <c r="J136" s="18"/>
      <c r="K136" s="12"/>
    </row>
    <row r="137" spans="5:11" ht="15">
      <c r="E137" s="9">
        <v>43770</v>
      </c>
      <c r="F137" s="16"/>
      <c r="G137" s="8"/>
      <c r="H137" s="16"/>
      <c r="I137" s="12"/>
      <c r="J137" s="18"/>
      <c r="K137" s="12"/>
    </row>
    <row r="138" spans="5:11" ht="15">
      <c r="E138" s="9">
        <v>43800</v>
      </c>
      <c r="F138" s="16"/>
      <c r="G138" s="8"/>
      <c r="H138" s="16"/>
      <c r="I138" s="12"/>
      <c r="J138" s="18"/>
      <c r="K138" s="12"/>
    </row>
    <row r="139" spans="5:11" ht="15">
      <c r="E139" s="9">
        <v>43831</v>
      </c>
      <c r="F139" s="16"/>
      <c r="G139" s="8"/>
      <c r="H139" s="16"/>
      <c r="I139" s="12"/>
      <c r="J139" s="18"/>
      <c r="K139" s="12"/>
    </row>
    <row r="140" spans="5:11" ht="15">
      <c r="E140" s="9">
        <v>43862</v>
      </c>
      <c r="F140" s="16"/>
      <c r="G140" s="8"/>
      <c r="H140" s="16"/>
      <c r="I140" s="12"/>
      <c r="J140" s="18"/>
      <c r="K140" s="12"/>
    </row>
    <row r="141" spans="5:11" ht="15">
      <c r="E141" s="9">
        <v>43891</v>
      </c>
      <c r="F141" s="16"/>
      <c r="G141" s="8"/>
      <c r="H141" s="16"/>
      <c r="I141" s="12"/>
      <c r="J141" s="18"/>
      <c r="K141" s="12"/>
    </row>
    <row r="142" spans="5:11" ht="15">
      <c r="E142" s="9">
        <v>43922</v>
      </c>
      <c r="F142" s="16"/>
      <c r="G142" s="8"/>
      <c r="H142" s="16"/>
      <c r="I142" s="12"/>
      <c r="J142" s="18"/>
      <c r="K142" s="12"/>
    </row>
    <row r="143" spans="5:11" ht="15">
      <c r="E143" s="9">
        <v>43952</v>
      </c>
      <c r="F143" s="16"/>
      <c r="G143" s="8"/>
      <c r="H143" s="16"/>
      <c r="I143" s="12"/>
      <c r="J143" s="18"/>
      <c r="K143" s="12"/>
    </row>
    <row r="144" spans="5:11" ht="15">
      <c r="E144" s="9">
        <v>43983</v>
      </c>
      <c r="F144" s="16"/>
      <c r="G144" s="8"/>
      <c r="H144" s="16"/>
      <c r="I144" s="12"/>
      <c r="J144" s="18"/>
      <c r="K144" s="12"/>
    </row>
    <row r="145" spans="5:11" ht="15">
      <c r="E145" s="9">
        <v>44013</v>
      </c>
      <c r="F145" s="16"/>
      <c r="G145" s="8"/>
      <c r="H145" s="16"/>
      <c r="I145" s="12"/>
      <c r="J145" s="18"/>
      <c r="K145" s="12"/>
    </row>
    <row r="146" spans="5:11" ht="15">
      <c r="E146" s="9">
        <v>44044</v>
      </c>
      <c r="F146" s="16"/>
      <c r="G146" s="8"/>
      <c r="H146" s="16"/>
      <c r="I146" s="12"/>
      <c r="J146" s="18"/>
      <c r="K146" s="12"/>
    </row>
    <row r="147" spans="5:11" ht="15">
      <c r="E147" s="9">
        <v>44075</v>
      </c>
      <c r="F147" s="16"/>
      <c r="G147" s="8"/>
      <c r="H147" s="16"/>
      <c r="I147" s="12"/>
      <c r="J147" s="18"/>
      <c r="K147" s="12"/>
    </row>
    <row r="148" spans="5:11" ht="15">
      <c r="E148" s="9">
        <v>44105</v>
      </c>
      <c r="F148" s="16"/>
      <c r="G148" s="8"/>
      <c r="H148" s="16"/>
      <c r="I148" s="12"/>
      <c r="J148" s="18"/>
      <c r="K148" s="12"/>
    </row>
    <row r="149" spans="5:11" ht="15">
      <c r="E149" s="9">
        <v>44136</v>
      </c>
      <c r="F149" s="16"/>
      <c r="G149" s="8"/>
      <c r="H149" s="16"/>
      <c r="I149" s="12"/>
      <c r="J149" s="18"/>
      <c r="K149" s="12"/>
    </row>
    <row r="150" spans="5:11" ht="15">
      <c r="E150" s="9">
        <v>44166</v>
      </c>
      <c r="F150" s="16"/>
      <c r="G150" s="8"/>
      <c r="H150" s="16"/>
      <c r="I150" s="12"/>
      <c r="J150" s="18"/>
      <c r="K150" s="12"/>
    </row>
    <row r="151" spans="5:11" ht="15">
      <c r="E151" s="9">
        <v>44197</v>
      </c>
      <c r="F151" s="16"/>
      <c r="G151" s="8"/>
      <c r="H151" s="16"/>
      <c r="I151" s="12"/>
      <c r="J151" s="18"/>
      <c r="K151" s="12"/>
    </row>
    <row r="152" spans="5:11" ht="15">
      <c r="E152" s="9">
        <v>44228</v>
      </c>
      <c r="F152" s="16"/>
      <c r="G152" s="8"/>
      <c r="H152" s="16"/>
      <c r="I152" s="12"/>
      <c r="J152" s="18"/>
      <c r="K152" s="12"/>
    </row>
    <row r="153" spans="5:11" ht="15">
      <c r="E153" s="9">
        <v>44256</v>
      </c>
      <c r="F153" s="16"/>
      <c r="G153" s="8"/>
      <c r="H153" s="16"/>
      <c r="I153" s="12"/>
      <c r="J153" s="18"/>
      <c r="K153" s="12"/>
    </row>
    <row r="154" spans="5:11" ht="15">
      <c r="E154" s="9">
        <v>44287</v>
      </c>
      <c r="F154" s="16"/>
      <c r="G154" s="8"/>
      <c r="H154" s="16"/>
      <c r="I154" s="12"/>
      <c r="J154" s="18"/>
      <c r="K154" s="12"/>
    </row>
    <row r="155" spans="5:11" ht="15">
      <c r="E155" s="9">
        <v>44317</v>
      </c>
      <c r="F155" s="16"/>
      <c r="G155" s="8"/>
      <c r="H155" s="16"/>
      <c r="I155" s="12"/>
      <c r="J155" s="18"/>
      <c r="K155" s="12"/>
    </row>
    <row r="156" spans="5:11" ht="15">
      <c r="E156" s="9">
        <v>44348</v>
      </c>
      <c r="F156" s="16"/>
      <c r="G156" s="8"/>
      <c r="H156" s="16"/>
      <c r="I156" s="12"/>
      <c r="J156" s="18"/>
      <c r="K156" s="12"/>
    </row>
    <row r="157" spans="5:11" ht="15">
      <c r="E157" s="9">
        <v>44378</v>
      </c>
      <c r="F157" s="16"/>
      <c r="G157" s="8"/>
      <c r="H157" s="16"/>
      <c r="I157" s="12"/>
      <c r="J157" s="18"/>
      <c r="K157" s="12"/>
    </row>
    <row r="158" spans="5:11" ht="15">
      <c r="E158" s="9">
        <v>44409</v>
      </c>
      <c r="F158" s="16"/>
      <c r="G158" s="8"/>
      <c r="H158" s="16"/>
      <c r="I158" s="12"/>
      <c r="J158" s="18"/>
      <c r="K158" s="12"/>
    </row>
    <row r="159" spans="5:11" ht="15">
      <c r="E159" s="9">
        <v>44440</v>
      </c>
      <c r="F159" s="16"/>
      <c r="G159" s="8"/>
      <c r="H159" s="16"/>
      <c r="I159" s="12"/>
      <c r="J159" s="18"/>
      <c r="K159" s="12"/>
    </row>
    <row r="160" spans="5:11" ht="15">
      <c r="E160" s="9">
        <v>44470</v>
      </c>
      <c r="F160" s="16"/>
      <c r="G160" s="8"/>
      <c r="H160" s="16"/>
      <c r="I160" s="12"/>
      <c r="J160" s="18"/>
      <c r="K160" s="12"/>
    </row>
    <row r="161" spans="5:11" ht="15">
      <c r="E161" s="9">
        <v>44501</v>
      </c>
      <c r="F161" s="16"/>
      <c r="G161" s="8"/>
      <c r="H161" s="16"/>
      <c r="I161" s="12"/>
      <c r="J161" s="18"/>
      <c r="K161" s="12"/>
    </row>
    <row r="162" spans="5:11" ht="15">
      <c r="E162" s="9">
        <v>44531</v>
      </c>
      <c r="F162" s="16"/>
      <c r="G162" s="8"/>
      <c r="H162" s="16"/>
      <c r="I162" s="12"/>
      <c r="J162" s="18"/>
      <c r="K162" s="12"/>
    </row>
    <row r="163" spans="5:11" ht="15">
      <c r="E163" s="9">
        <v>44562</v>
      </c>
      <c r="F163" s="16"/>
      <c r="G163" s="8"/>
      <c r="H163" s="16"/>
      <c r="I163" s="12"/>
      <c r="J163" s="18"/>
      <c r="K163" s="12"/>
    </row>
    <row r="164" spans="5:11" ht="15">
      <c r="E164" s="9">
        <v>44593</v>
      </c>
      <c r="F164" s="16"/>
      <c r="G164" s="8"/>
      <c r="H164" s="16"/>
      <c r="I164" s="12"/>
      <c r="J164" s="18"/>
      <c r="K164" s="12"/>
    </row>
    <row r="165" spans="5:11" ht="15">
      <c r="E165" s="9">
        <v>44621</v>
      </c>
      <c r="F165" s="16"/>
      <c r="G165" s="8"/>
      <c r="H165" s="16"/>
      <c r="I165" s="12"/>
      <c r="J165" s="18"/>
      <c r="K165" s="12"/>
    </row>
    <row r="166" spans="5:11" ht="15">
      <c r="E166" s="9">
        <v>44652</v>
      </c>
      <c r="F166" s="16"/>
      <c r="G166" s="8"/>
      <c r="H166" s="16"/>
      <c r="I166" s="12"/>
      <c r="J166" s="18"/>
      <c r="K166" s="12"/>
    </row>
    <row r="167" spans="5:11" ht="15">
      <c r="E167" s="9">
        <v>44682</v>
      </c>
      <c r="F167" s="16"/>
      <c r="G167" s="8"/>
      <c r="H167" s="16"/>
      <c r="I167" s="12"/>
      <c r="J167" s="18"/>
      <c r="K167" s="12"/>
    </row>
    <row r="168" spans="5:11" ht="15">
      <c r="E168" s="9">
        <v>44713</v>
      </c>
      <c r="F168" s="16"/>
      <c r="G168" s="8"/>
      <c r="H168" s="16"/>
      <c r="I168" s="12"/>
      <c r="J168" s="18"/>
      <c r="K168" s="12"/>
    </row>
    <row r="169" spans="5:11" ht="15">
      <c r="E169" s="9">
        <v>44743</v>
      </c>
      <c r="F169" s="16"/>
      <c r="G169" s="8"/>
      <c r="H169" s="16"/>
      <c r="I169" s="12"/>
      <c r="J169" s="18"/>
      <c r="K169" s="12"/>
    </row>
    <row r="170" spans="5:11" ht="15">
      <c r="E170" s="9">
        <v>44774</v>
      </c>
      <c r="F170" s="16"/>
      <c r="G170" s="8"/>
      <c r="H170" s="16"/>
      <c r="I170" s="12"/>
      <c r="J170" s="18"/>
      <c r="K170" s="12"/>
    </row>
    <row r="171" spans="5:11" ht="15">
      <c r="E171" s="9">
        <v>44805</v>
      </c>
      <c r="F171" s="16"/>
      <c r="G171" s="8"/>
      <c r="H171" s="16"/>
      <c r="I171" s="12"/>
      <c r="J171" s="18"/>
      <c r="K171" s="12"/>
    </row>
    <row r="172" spans="5:11" ht="15">
      <c r="E172" s="9">
        <v>44835</v>
      </c>
      <c r="F172" s="16"/>
      <c r="G172" s="8"/>
      <c r="H172" s="16"/>
      <c r="I172" s="12"/>
      <c r="J172" s="18"/>
      <c r="K172" s="12"/>
    </row>
    <row r="173" spans="5:11" ht="15">
      <c r="E173" s="9">
        <v>44866</v>
      </c>
      <c r="F173" s="16"/>
      <c r="G173" s="8"/>
      <c r="H173" s="16"/>
      <c r="I173" s="12"/>
      <c r="J173" s="18"/>
      <c r="K173" s="12"/>
    </row>
    <row r="174" spans="5:11" ht="15">
      <c r="E174" s="9">
        <v>44896</v>
      </c>
      <c r="F174" s="16"/>
      <c r="G174" s="8"/>
      <c r="H174" s="16"/>
      <c r="I174" s="12"/>
      <c r="J174" s="18"/>
      <c r="K174" s="12"/>
    </row>
    <row r="175" spans="5:11" ht="15.75" thickBot="1">
      <c r="E175" s="10">
        <v>44927</v>
      </c>
      <c r="F175" s="17"/>
      <c r="G175" s="13"/>
      <c r="H175" s="17"/>
      <c r="I175" s="14"/>
      <c r="J175" s="19"/>
      <c r="K175" s="14"/>
    </row>
    <row r="177" spans="5:11" ht="15">
      <c r="E177" s="62" t="s">
        <v>13</v>
      </c>
      <c r="F177" s="62"/>
      <c r="G177" s="62"/>
      <c r="H177" s="62"/>
      <c r="I177" s="62"/>
      <c r="J177" s="62"/>
      <c r="K177" s="62"/>
    </row>
    <row r="178" spans="5:11" ht="15">
      <c r="E178" s="21"/>
      <c r="F178" s="21"/>
      <c r="G178" s="21"/>
      <c r="H178" s="21"/>
      <c r="I178" s="21"/>
      <c r="J178" s="21"/>
      <c r="K178" s="21"/>
    </row>
    <row r="179" spans="5:12" ht="44.25" customHeight="1">
      <c r="E179" s="63" t="s">
        <v>33</v>
      </c>
      <c r="F179" s="63"/>
      <c r="G179" s="63"/>
      <c r="H179" s="63"/>
      <c r="I179" s="63"/>
      <c r="J179" s="63"/>
      <c r="K179" s="63"/>
      <c r="L179" s="33" t="s">
        <v>35</v>
      </c>
    </row>
  </sheetData>
  <sheetProtection password="8DF3" sheet="1" objects="1" scenarios="1" selectLockedCells="1"/>
  <mergeCells count="15">
    <mergeCell ref="E177:K177"/>
    <mergeCell ref="E179:K179"/>
    <mergeCell ref="E7:K7"/>
    <mergeCell ref="A4:C4"/>
    <mergeCell ref="E5:K5"/>
    <mergeCell ref="B5:C5"/>
    <mergeCell ref="F23:G23"/>
    <mergeCell ref="H23:I23"/>
    <mergeCell ref="J23:K23"/>
    <mergeCell ref="F22:K22"/>
    <mergeCell ref="B3:C3"/>
    <mergeCell ref="A1:D1"/>
    <mergeCell ref="E1:K1"/>
    <mergeCell ref="E2:K2"/>
    <mergeCell ref="E4:K4"/>
  </mergeCells>
  <dataValidations count="3">
    <dataValidation type="list" allowBlank="1" showInputMessage="1" showErrorMessage="1" promptTitle="Escolha a data de subscrição" errorTitle="Escolha uma das opções" sqref="K13">
      <formula1>$E$25:$E$175</formula1>
    </dataValidation>
    <dataValidation type="decimal" allowBlank="1" showInputMessage="1" showErrorMessage="1" promptTitle="Indique o valor a investir" prompt="Valor minimo de 1000€ e máximo de 1 000 000€" errorTitle="Atenção" error="Indique um valor numérico de 1000 a ! milhão" sqref="K11">
      <formula1>1000</formula1>
      <formula2>1000000</formula2>
    </dataValidation>
    <dataValidation type="list" allowBlank="1" showInputMessage="1" showErrorMessage="1" promptTitle="Escolha a data de subscrição" errorTitle="Escolha uma das opções" sqref="K9">
      <formula1>$E$25:$E$34</formula1>
    </dataValidation>
  </dataValidations>
  <hyperlinks>
    <hyperlink ref="E4:K4" r:id="rId1" display="Produzido pelo Economia &amp; Finanças com base nas taxas divulgadas pelo IGCP"/>
    <hyperlink ref="E7" r:id="rId2" display="Ligação para a legislação sobre os Certificados do Tessouro (clique aqui para conhecer as condições)"/>
    <hyperlink ref="E7:K7" r:id="rId3" display="Ligação para a legislação sobre os Certificados do Tessouro (clique aqui para conhecer as condições)"/>
    <hyperlink ref="E179:K179" r:id="rId4" display="AVISO: apesar dos esforços no sentido de garantir a maior precisão e actualização possível, é provável que os simuladores aqui referenciados possam conter erros. Se tal suceder em simuladores produzidos pelo E&amp;F pedimos desde já desculpas e convida-mo-lo "/>
    <hyperlink ref="E5" location="Sheet1!B33" display="Leia o AVISO"/>
    <hyperlink ref="A6" r:id="rId5" display="Facebook"/>
    <hyperlink ref="A5" r:id="rId6" display="E-Mail"/>
    <hyperlink ref="A7" r:id="rId7" display="Twitter"/>
    <hyperlink ref="A8" r:id="rId8" display="RSS"/>
    <hyperlink ref="B3" r:id="rId9" display=" Economia &amp; Finanças"/>
    <hyperlink ref="E5:K5" location="'SIMULADOR CERTIFICADOS TESOURO'!E179" display="Leia o AVISO"/>
    <hyperlink ref="A1:D1" r:id="rId10" display="Versão Beta - comunique-nos algum erro"/>
    <hyperlink ref="A12" r:id="rId11" display="Sìtio do IGCP"/>
    <hyperlink ref="L179" location="'SIMULADOR CERTIFICADOS TESOURO'!A1" display="Volte ao início"/>
  </hyperlinks>
  <printOptions/>
  <pageMargins left="0.7" right="0.7" top="0.75" bottom="0.75" header="0.3" footer="0.3"/>
  <pageSetup horizontalDpi="600" verticalDpi="600" orientation="portrait" paperSize="9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 Branco</dc:creator>
  <cp:keywords/>
  <dc:description/>
  <cp:lastModifiedBy>Rui Branco</cp:lastModifiedBy>
  <dcterms:created xsi:type="dcterms:W3CDTF">2010-06-30T15:47:48Z</dcterms:created>
  <dcterms:modified xsi:type="dcterms:W3CDTF">2011-03-31T08:49:22Z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